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6-9" sheetId="1" r:id="rId1"/>
    <sheet name="1-5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A17" i="2"/>
  <c r="Z17"/>
  <c r="X17"/>
  <c r="W17"/>
  <c r="U17"/>
  <c r="S17"/>
  <c r="O17"/>
  <c r="M17"/>
  <c r="K17"/>
  <c r="I17"/>
  <c r="G17"/>
  <c r="F17"/>
  <c r="D17"/>
  <c r="C17"/>
  <c r="B17"/>
  <c r="Y16"/>
  <c r="Q16"/>
  <c r="H16"/>
  <c r="AB16" s="1"/>
  <c r="E16"/>
  <c r="Y15"/>
  <c r="Q15"/>
  <c r="R15" s="1"/>
  <c r="H15"/>
  <c r="AB15" s="1"/>
  <c r="E15"/>
  <c r="Y14"/>
  <c r="Q14"/>
  <c r="R14" s="1"/>
  <c r="H14"/>
  <c r="AB14" s="1"/>
  <c r="E14"/>
  <c r="Y13"/>
  <c r="Q13"/>
  <c r="R13" s="1"/>
  <c r="J13"/>
  <c r="H13"/>
  <c r="AB13" s="1"/>
  <c r="E13"/>
  <c r="Y12"/>
  <c r="Y17" s="1"/>
  <c r="Q12"/>
  <c r="Q17" s="1"/>
  <c r="N12"/>
  <c r="J12"/>
  <c r="H12"/>
  <c r="AB12" s="1"/>
  <c r="E12"/>
  <c r="E17" s="1"/>
  <c r="AG20" i="1"/>
  <c r="AF20"/>
  <c r="AD20"/>
  <c r="AC20"/>
  <c r="AA20"/>
  <c r="W20"/>
  <c r="U20"/>
  <c r="O20"/>
  <c r="M20"/>
  <c r="K20"/>
  <c r="I20"/>
  <c r="G20"/>
  <c r="F20"/>
  <c r="D20"/>
  <c r="C20"/>
  <c r="B20"/>
  <c r="AH18"/>
  <c r="R18"/>
  <c r="AH17"/>
  <c r="AB17"/>
  <c r="Z17"/>
  <c r="AE16"/>
  <c r="J16"/>
  <c r="H16"/>
  <c r="Z16" s="1"/>
  <c r="S15"/>
  <c r="S20" s="1"/>
  <c r="AE14"/>
  <c r="Y14"/>
  <c r="Q14"/>
  <c r="R14" s="1"/>
  <c r="N14"/>
  <c r="J14"/>
  <c r="H14"/>
  <c r="AH14" s="1"/>
  <c r="E14"/>
  <c r="AE13"/>
  <c r="Y13"/>
  <c r="Q13"/>
  <c r="R13" s="1"/>
  <c r="H13"/>
  <c r="AH13" s="1"/>
  <c r="E13"/>
  <c r="AE12"/>
  <c r="Y12"/>
  <c r="Z12" s="1"/>
  <c r="Q12"/>
  <c r="R12" s="1"/>
  <c r="H12"/>
  <c r="AH12" s="1"/>
  <c r="E12"/>
  <c r="AE11"/>
  <c r="AE20" s="1"/>
  <c r="Y11"/>
  <c r="Y20" s="1"/>
  <c r="Q11"/>
  <c r="Q20" s="1"/>
  <c r="J11"/>
  <c r="H11"/>
  <c r="AH11" s="1"/>
  <c r="E11"/>
  <c r="E20" s="1"/>
  <c r="T12" i="2" l="1"/>
  <c r="N13"/>
  <c r="T13"/>
  <c r="J14"/>
  <c r="N14"/>
  <c r="T14"/>
  <c r="J15"/>
  <c r="N15"/>
  <c r="T15"/>
  <c r="J16"/>
  <c r="N16"/>
  <c r="T16"/>
  <c r="H17"/>
  <c r="L12"/>
  <c r="P12"/>
  <c r="R12"/>
  <c r="V12"/>
  <c r="L13"/>
  <c r="P13"/>
  <c r="V13"/>
  <c r="L14"/>
  <c r="P14"/>
  <c r="V14"/>
  <c r="L15"/>
  <c r="P15"/>
  <c r="V15"/>
  <c r="L16"/>
  <c r="P16"/>
  <c r="R16"/>
  <c r="V16"/>
  <c r="N11" i="1"/>
  <c r="T11"/>
  <c r="X11"/>
  <c r="Z11"/>
  <c r="J12"/>
  <c r="N12"/>
  <c r="T12"/>
  <c r="X12"/>
  <c r="J13"/>
  <c r="N13"/>
  <c r="T13"/>
  <c r="X13"/>
  <c r="Z13"/>
  <c r="T14"/>
  <c r="X14"/>
  <c r="Z14"/>
  <c r="N16"/>
  <c r="R16"/>
  <c r="AB16"/>
  <c r="AH16"/>
  <c r="H20"/>
  <c r="AH20" s="1"/>
  <c r="L11"/>
  <c r="P11"/>
  <c r="R11"/>
  <c r="V11"/>
  <c r="AB11"/>
  <c r="L12"/>
  <c r="P12"/>
  <c r="V12"/>
  <c r="AB12"/>
  <c r="L13"/>
  <c r="P13"/>
  <c r="V13"/>
  <c r="AB13"/>
  <c r="L14"/>
  <c r="P14"/>
  <c r="V14"/>
  <c r="AB14"/>
  <c r="L16"/>
  <c r="P16"/>
  <c r="J17" i="2" l="1"/>
  <c r="P17"/>
  <c r="T17"/>
  <c r="R17"/>
  <c r="V17"/>
  <c r="L17"/>
  <c r="N17"/>
  <c r="L20" i="1"/>
  <c r="X20"/>
  <c r="AB20"/>
  <c r="T20"/>
  <c r="N20"/>
  <c r="P20"/>
  <c r="Z20"/>
  <c r="V20"/>
  <c r="J20"/>
  <c r="R20"/>
</calcChain>
</file>

<file path=xl/comments1.xml><?xml version="1.0" encoding="utf-8"?>
<comments xmlns="http://schemas.openxmlformats.org/spreadsheetml/2006/main">
  <authors>
    <author>Arben</author>
  </authors>
  <commentList>
    <comment ref="S4" authorId="0">
      <text>
        <r>
          <rPr>
            <b/>
            <sz val="9"/>
            <color indexed="81"/>
            <rFont val="Tahoma"/>
            <charset val="1"/>
          </rPr>
          <t>Arben:</t>
        </r>
        <r>
          <rPr>
            <sz val="9"/>
            <color indexed="81"/>
            <rFont val="Tahoma"/>
            <charset val="1"/>
          </rPr>
          <t xml:space="preserve">
DHJETOR 2013, Fundi I gjysmevjetorit te pare te vitit shkollor 2013-2014
</t>
        </r>
      </text>
    </comment>
  </commentList>
</comments>
</file>

<file path=xl/comments2.xml><?xml version="1.0" encoding="utf-8"?>
<comments xmlns="http://schemas.openxmlformats.org/spreadsheetml/2006/main">
  <authors>
    <author>IT SOLUTION</author>
  </authors>
  <commentList>
    <comment ref="S4" authorId="0">
      <text>
        <r>
          <rPr>
            <b/>
            <sz val="9"/>
            <color indexed="81"/>
            <rFont val="Tahoma"/>
            <charset val="1"/>
          </rPr>
          <t>IT SOLUTION:</t>
        </r>
        <r>
          <rPr>
            <sz val="9"/>
            <color indexed="81"/>
            <rFont val="Tahoma"/>
            <charset val="1"/>
          </rPr>
          <t xml:space="preserve">
fundi I gjysmevjetorit te pare 2013-2014
 "Vezir Jashari" Ferizaj. E  sakte
kl. 1-5</t>
        </r>
      </text>
    </comment>
  </commentList>
</comments>
</file>

<file path=xl/sharedStrings.xml><?xml version="1.0" encoding="utf-8"?>
<sst xmlns="http://schemas.openxmlformats.org/spreadsheetml/2006/main" count="123" uniqueCount="51">
  <si>
    <t>REPUBLIKA E KOSOVËS</t>
  </si>
  <si>
    <t>KUVENDI KOMUNAL</t>
  </si>
  <si>
    <t>DREJTORIA PËR ARSIM DHE SHKENCË</t>
  </si>
  <si>
    <t>SUKSESI I NXËNËSVE NË FUND TË SEMESTRIT TË PARË- 2013-2014</t>
  </si>
  <si>
    <t>Klasa  (6-9)</t>
  </si>
  <si>
    <t>Shkolla " Vezir Jashari"</t>
  </si>
  <si>
    <t>Ferizaj</t>
  </si>
  <si>
    <t>Suksesi pozitiv</t>
  </si>
  <si>
    <t>Suksesi negativ</t>
  </si>
  <si>
    <t xml:space="preserve">                   Nr i mungesave</t>
  </si>
  <si>
    <t xml:space="preserve">           Orët </t>
  </si>
  <si>
    <t>Të notuar</t>
  </si>
  <si>
    <t>klasa</t>
  </si>
  <si>
    <t>Nr i paraleleve</t>
  </si>
  <si>
    <t>Nr i nxënësve</t>
  </si>
  <si>
    <t>të regjistruar</t>
  </si>
  <si>
    <t>që kanë vijuar</t>
  </si>
  <si>
    <t>Shkëlqyeshëm</t>
  </si>
  <si>
    <t>Sh. Mirë</t>
  </si>
  <si>
    <t>Mirë</t>
  </si>
  <si>
    <t>Mjaftueshëm</t>
  </si>
  <si>
    <t xml:space="preserve">Gjithsej nota </t>
  </si>
  <si>
    <t>pozitive</t>
  </si>
  <si>
    <t>me 1 note</t>
  </si>
  <si>
    <t>negative</t>
  </si>
  <si>
    <t>me 2 nota</t>
  </si>
  <si>
    <t>me 3 nota</t>
  </si>
  <si>
    <r>
      <t>gjith. nota negative</t>
    </r>
    <r>
      <rPr>
        <b/>
        <sz val="10"/>
        <rFont val="Arial"/>
        <family val="2"/>
      </rPr>
      <t xml:space="preserve"> </t>
    </r>
  </si>
  <si>
    <t xml:space="preserve"> negative përcillen</t>
  </si>
  <si>
    <t xml:space="preserve">   të panotuar</t>
  </si>
  <si>
    <t>Të arsyeshme</t>
  </si>
  <si>
    <t>Të paarsyeshme</t>
  </si>
  <si>
    <t>Gjithsej</t>
  </si>
  <si>
    <t>të mbajtura</t>
  </si>
  <si>
    <t>Të pambajtura</t>
  </si>
  <si>
    <t>Nota mesatare</t>
  </si>
  <si>
    <t>M</t>
  </si>
  <si>
    <t>F</t>
  </si>
  <si>
    <t>GJ</t>
  </si>
  <si>
    <t>Nr</t>
  </si>
  <si>
    <t>%</t>
  </si>
  <si>
    <t>Nr.</t>
  </si>
  <si>
    <t>V</t>
  </si>
  <si>
    <t>VI</t>
  </si>
  <si>
    <t>VII</t>
  </si>
  <si>
    <t>VIII</t>
  </si>
  <si>
    <t>IX</t>
  </si>
  <si>
    <t>Gj</t>
  </si>
  <si>
    <t>Arsimi fillor (1-5)</t>
  </si>
  <si>
    <t>të planifikuara</t>
  </si>
  <si>
    <t>Të mbajtura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</si>
</sst>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name val="Arial"/>
      <family val="2"/>
    </font>
    <font>
      <b/>
      <sz val="12"/>
      <name val="Britannic Bold"/>
      <family val="2"/>
    </font>
    <font>
      <sz val="12"/>
      <name val="Britannic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4" fillId="0" borderId="7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9" xfId="0" applyFont="1" applyBorder="1" applyAlignment="1">
      <alignment horizontal="center"/>
    </xf>
    <xf numFmtId="0" fontId="0" fillId="0" borderId="8" xfId="0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4" fillId="0" borderId="11" xfId="0" applyFont="1" applyBorder="1"/>
    <xf numFmtId="0" fontId="4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4" fillId="0" borderId="16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textRotation="90"/>
    </xf>
    <xf numFmtId="0" fontId="4" fillId="0" borderId="20" xfId="0" applyFont="1" applyFill="1" applyBorder="1" applyAlignment="1">
      <alignment horizontal="center" textRotation="90"/>
    </xf>
    <xf numFmtId="0" fontId="4" fillId="0" borderId="17" xfId="0" applyFont="1" applyFill="1" applyBorder="1" applyAlignment="1">
      <alignment horizontal="center" textRotation="90"/>
    </xf>
    <xf numFmtId="0" fontId="4" fillId="0" borderId="16" xfId="0" applyFont="1" applyFill="1" applyBorder="1" applyAlignment="1">
      <alignment horizontal="center" textRotation="90"/>
    </xf>
    <xf numFmtId="0" fontId="4" fillId="0" borderId="19" xfId="0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0" fillId="0" borderId="16" xfId="0" applyBorder="1" applyAlignment="1">
      <alignment textRotation="90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2" fillId="0" borderId="7" xfId="0" applyFont="1" applyBorder="1"/>
    <xf numFmtId="0" fontId="1" fillId="0" borderId="11" xfId="1" applyBorder="1"/>
    <xf numFmtId="0" fontId="1" fillId="0" borderId="0" xfId="1" applyBorder="1"/>
    <xf numFmtId="0" fontId="1" fillId="0" borderId="0" xfId="1"/>
    <xf numFmtId="0" fontId="0" fillId="2" borderId="7" xfId="0" applyFill="1" applyBorder="1"/>
    <xf numFmtId="0" fontId="0" fillId="2" borderId="16" xfId="0" applyFill="1" applyBorder="1"/>
    <xf numFmtId="0" fontId="6" fillId="0" borderId="7" xfId="0" applyFont="1" applyBorder="1"/>
    <xf numFmtId="0" fontId="4" fillId="2" borderId="7" xfId="0" applyFont="1" applyFill="1" applyBorder="1"/>
    <xf numFmtId="0" fontId="1" fillId="0" borderId="17" xfId="1" applyBorder="1"/>
    <xf numFmtId="0" fontId="1" fillId="0" borderId="18" xfId="1" applyBorder="1"/>
    <xf numFmtId="0" fontId="2" fillId="0" borderId="10" xfId="0" applyFont="1" applyBorder="1"/>
    <xf numFmtId="0" fontId="0" fillId="2" borderId="10" xfId="0" applyFill="1" applyBorder="1"/>
    <xf numFmtId="0" fontId="6" fillId="0" borderId="10" xfId="0" applyFont="1" applyBorder="1"/>
    <xf numFmtId="0" fontId="0" fillId="2" borderId="1" xfId="0" applyFill="1" applyBorder="1"/>
    <xf numFmtId="0" fontId="6" fillId="0" borderId="1" xfId="0" applyFont="1" applyBorder="1"/>
    <xf numFmtId="0" fontId="7" fillId="0" borderId="7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6" fillId="0" borderId="7" xfId="0" applyFont="1" applyBorder="1" applyAlignment="1">
      <alignment vertical="center" textRotation="90"/>
    </xf>
    <xf numFmtId="0" fontId="11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7" xfId="0" applyFill="1" applyBorder="1" applyAlignment="1">
      <alignment horizontal="center" textRotation="90"/>
    </xf>
    <xf numFmtId="0" fontId="0" fillId="4" borderId="7" xfId="0" applyFill="1" applyBorder="1" applyAlignment="1">
      <alignment horizontal="center" textRotation="90"/>
    </xf>
    <xf numFmtId="0" fontId="0" fillId="4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7" xfId="0" applyFill="1" applyBorder="1"/>
    <xf numFmtId="0" fontId="0" fillId="4" borderId="7" xfId="0" applyFill="1" applyBorder="1"/>
    <xf numFmtId="0" fontId="2" fillId="3" borderId="7" xfId="0" applyFont="1" applyFill="1" applyBorder="1"/>
    <xf numFmtId="0" fontId="4" fillId="3" borderId="7" xfId="0" applyFont="1" applyFill="1" applyBorder="1"/>
    <xf numFmtId="0" fontId="4" fillId="4" borderId="7" xfId="0" applyFont="1" applyFill="1" applyBorder="1"/>
    <xf numFmtId="0" fontId="12" fillId="0" borderId="7" xfId="0" applyFont="1" applyBorder="1" applyAlignment="1">
      <alignment horizontal="center" vertical="center" textRotation="90"/>
    </xf>
    <xf numFmtId="0" fontId="13" fillId="0" borderId="7" xfId="0" applyFont="1" applyBorder="1" applyAlignment="1">
      <alignment horizontal="center" vertical="center" textRotation="90"/>
    </xf>
    <xf numFmtId="0" fontId="13" fillId="3" borderId="7" xfId="0" applyFont="1" applyFill="1" applyBorder="1" applyAlignment="1">
      <alignment horizontal="center" vertical="center" textRotation="90"/>
    </xf>
    <xf numFmtId="0" fontId="13" fillId="4" borderId="7" xfId="0" applyFont="1" applyFill="1" applyBorder="1" applyAlignment="1">
      <alignment horizontal="center" vertical="center" textRotation="90"/>
    </xf>
    <xf numFmtId="16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66675</xdr:colOff>
      <xdr:row>0</xdr:row>
      <xdr:rowOff>0</xdr:rowOff>
    </xdr:from>
    <xdr:to>
      <xdr:col>30</xdr:col>
      <xdr:colOff>238125</xdr:colOff>
      <xdr:row>3</xdr:row>
      <xdr:rowOff>95250</xdr:rowOff>
    </xdr:to>
    <xdr:pic>
      <xdr:nvPicPr>
        <xdr:cNvPr id="2" name="Picture 1" descr="C:\Users\Arben\Downloads\183122_461305077282868_182868585_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0"/>
          <a:ext cx="13049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190500</xdr:colOff>
      <xdr:row>0</xdr:row>
      <xdr:rowOff>0</xdr:rowOff>
    </xdr:from>
    <xdr:to>
      <xdr:col>26</xdr:col>
      <xdr:colOff>323850</xdr:colOff>
      <xdr:row>3</xdr:row>
      <xdr:rowOff>38100</xdr:rowOff>
    </xdr:to>
    <xdr:pic>
      <xdr:nvPicPr>
        <xdr:cNvPr id="2" name="Picture 1" descr="C:\Users\Arben\Downloads\183122_461305077282868_182868585_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0"/>
          <a:ext cx="12954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topLeftCell="C1" workbookViewId="0">
      <selection activeCell="Z23" sqref="Z23"/>
    </sheetView>
  </sheetViews>
  <sheetFormatPr defaultRowHeight="15"/>
  <cols>
    <col min="1" max="1" width="5.85546875" customWidth="1"/>
    <col min="2" max="2" width="4.5703125" customWidth="1"/>
    <col min="3" max="4" width="4.42578125" customWidth="1"/>
    <col min="5" max="5" width="3.7109375" customWidth="1"/>
    <col min="6" max="6" width="4.85546875" customWidth="1"/>
    <col min="7" max="7" width="3.5703125" customWidth="1"/>
    <col min="8" max="8" width="4.28515625" customWidth="1"/>
    <col min="9" max="9" width="4.42578125" customWidth="1"/>
    <col min="10" max="10" width="5.42578125" customWidth="1"/>
    <col min="11" max="11" width="4.42578125" customWidth="1"/>
    <col min="12" max="12" width="6" customWidth="1"/>
    <col min="13" max="13" width="4.85546875" customWidth="1"/>
    <col min="14" max="14" width="6.140625" customWidth="1"/>
    <col min="15" max="15" width="2.28515625" customWidth="1"/>
    <col min="16" max="16" width="5.7109375" customWidth="1"/>
    <col min="17" max="17" width="4.85546875" customWidth="1"/>
    <col min="18" max="18" width="5.85546875" customWidth="1"/>
    <col min="19" max="19" width="3" customWidth="1"/>
    <col min="20" max="20" width="4.28515625" customWidth="1"/>
    <col min="21" max="21" width="4.7109375" customWidth="1"/>
    <col min="22" max="22" width="4.140625" customWidth="1"/>
    <col min="23" max="23" width="5.28515625" customWidth="1"/>
    <col min="24" max="24" width="4.28515625" customWidth="1"/>
    <col min="25" max="25" width="5.28515625" customWidth="1"/>
    <col min="26" max="26" width="6.85546875" customWidth="1"/>
    <col min="27" max="27" width="3.85546875" customWidth="1"/>
    <col min="28" max="28" width="4.85546875" customWidth="1"/>
    <col min="29" max="29" width="4.140625" customWidth="1"/>
    <col min="30" max="30" width="4.42578125" customWidth="1"/>
    <col min="31" max="31" width="5.42578125" customWidth="1"/>
    <col min="32" max="32" width="5" customWidth="1"/>
    <col min="33" max="33" width="3.85546875" customWidth="1"/>
    <col min="34" max="34" width="5" customWidth="1"/>
  </cols>
  <sheetData>
    <row r="1" spans="1:34" ht="15.75">
      <c r="A1" s="1" t="s">
        <v>0</v>
      </c>
    </row>
    <row r="2" spans="1:34">
      <c r="A2" s="2" t="s">
        <v>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4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4">
      <c r="A4" s="3" t="s">
        <v>3</v>
      </c>
    </row>
    <row r="5" spans="1:34">
      <c r="A5" s="2" t="s">
        <v>4</v>
      </c>
    </row>
    <row r="6" spans="1:34" ht="15.75" thickBot="1">
      <c r="A6" s="3" t="s">
        <v>5</v>
      </c>
      <c r="H6" s="2" t="s">
        <v>6</v>
      </c>
    </row>
    <row r="7" spans="1:34" ht="15.75" thickBot="1">
      <c r="A7" s="4"/>
      <c r="B7" s="4"/>
      <c r="C7" s="5"/>
      <c r="D7" s="6"/>
      <c r="E7" s="6"/>
      <c r="F7" s="5"/>
      <c r="G7" s="6"/>
      <c r="H7" s="7"/>
      <c r="I7" s="8"/>
      <c r="J7" s="9"/>
      <c r="K7" s="10" t="s">
        <v>7</v>
      </c>
      <c r="L7" s="10"/>
      <c r="M7" s="11"/>
      <c r="N7" s="11"/>
      <c r="O7" s="11"/>
      <c r="P7" s="11"/>
      <c r="Q7" s="12"/>
      <c r="R7" s="12"/>
      <c r="S7" s="13"/>
      <c r="T7" s="13"/>
      <c r="U7" s="13"/>
      <c r="V7" s="13"/>
      <c r="W7" s="13"/>
      <c r="X7" s="13"/>
      <c r="Y7" s="14" t="s">
        <v>8</v>
      </c>
      <c r="Z7" s="15"/>
      <c r="AA7" s="16"/>
      <c r="AB7" s="15"/>
      <c r="AC7" s="17" t="s">
        <v>9</v>
      </c>
      <c r="AD7" s="11"/>
      <c r="AE7" s="18"/>
      <c r="AF7" s="19" t="s">
        <v>10</v>
      </c>
      <c r="AG7" s="20"/>
      <c r="AH7" s="4"/>
    </row>
    <row r="8" spans="1:34" ht="15.75" thickBot="1">
      <c r="A8" s="21"/>
      <c r="B8" s="21"/>
      <c r="C8" s="22"/>
      <c r="D8" s="23"/>
      <c r="E8" s="23"/>
      <c r="F8" s="24" t="s">
        <v>11</v>
      </c>
      <c r="G8" s="25"/>
      <c r="H8" s="26"/>
      <c r="I8" s="4"/>
      <c r="J8" s="4"/>
      <c r="K8" s="4"/>
      <c r="L8" s="4"/>
      <c r="M8" s="4"/>
      <c r="N8" s="4"/>
      <c r="O8" s="4"/>
      <c r="P8" s="5"/>
      <c r="Q8" s="27"/>
      <c r="R8" s="28"/>
      <c r="S8" s="12"/>
      <c r="T8" s="29"/>
      <c r="U8" s="12"/>
      <c r="V8" s="29"/>
      <c r="W8" s="11"/>
      <c r="X8" s="11"/>
      <c r="Y8" s="11"/>
      <c r="Z8" s="18"/>
      <c r="AA8" s="23"/>
      <c r="AB8" s="30"/>
      <c r="AC8" s="6"/>
      <c r="AD8" s="7"/>
      <c r="AE8" s="30"/>
      <c r="AF8" s="26"/>
      <c r="AG8" s="31"/>
      <c r="AH8" s="21"/>
    </row>
    <row r="9" spans="1:34" ht="96.75" thickBot="1">
      <c r="A9" s="32" t="s">
        <v>12</v>
      </c>
      <c r="B9" s="32" t="s">
        <v>13</v>
      </c>
      <c r="C9" s="33" t="s">
        <v>14</v>
      </c>
      <c r="D9" s="34" t="s">
        <v>15</v>
      </c>
      <c r="E9" s="35"/>
      <c r="F9" s="33" t="s">
        <v>14</v>
      </c>
      <c r="G9" s="36" t="s">
        <v>16</v>
      </c>
      <c r="H9" s="37"/>
      <c r="I9" s="38" t="s">
        <v>17</v>
      </c>
      <c r="J9" s="38"/>
      <c r="K9" s="38" t="s">
        <v>18</v>
      </c>
      <c r="L9" s="38"/>
      <c r="M9" s="38" t="s">
        <v>19</v>
      </c>
      <c r="N9" s="38"/>
      <c r="O9" s="39" t="s">
        <v>20</v>
      </c>
      <c r="P9" s="36"/>
      <c r="Q9" s="40" t="s">
        <v>21</v>
      </c>
      <c r="R9" s="41" t="s">
        <v>22</v>
      </c>
      <c r="S9" s="42" t="s">
        <v>23</v>
      </c>
      <c r="T9" s="43" t="s">
        <v>24</v>
      </c>
      <c r="U9" s="44" t="s">
        <v>25</v>
      </c>
      <c r="V9" s="41" t="s">
        <v>24</v>
      </c>
      <c r="W9" s="45" t="s">
        <v>26</v>
      </c>
      <c r="X9" s="41" t="s">
        <v>24</v>
      </c>
      <c r="Y9" s="46" t="s">
        <v>27</v>
      </c>
      <c r="Z9" s="34" t="s">
        <v>28</v>
      </c>
      <c r="AA9" s="47" t="s">
        <v>29</v>
      </c>
      <c r="AB9" s="17"/>
      <c r="AC9" s="48" t="s">
        <v>30</v>
      </c>
      <c r="AD9" s="49" t="s">
        <v>31</v>
      </c>
      <c r="AE9" s="49" t="s">
        <v>32</v>
      </c>
      <c r="AF9" s="50" t="s">
        <v>33</v>
      </c>
      <c r="AG9" s="51" t="s">
        <v>34</v>
      </c>
      <c r="AH9" s="51" t="s">
        <v>35</v>
      </c>
    </row>
    <row r="10" spans="1:34" ht="17.25" thickBot="1">
      <c r="A10" s="52"/>
      <c r="B10" s="31"/>
      <c r="C10" s="53" t="s">
        <v>36</v>
      </c>
      <c r="D10" s="54" t="s">
        <v>37</v>
      </c>
      <c r="E10" s="55" t="s">
        <v>38</v>
      </c>
      <c r="F10" s="56" t="s">
        <v>36</v>
      </c>
      <c r="G10" s="56" t="s">
        <v>37</v>
      </c>
      <c r="H10" s="56" t="s">
        <v>38</v>
      </c>
      <c r="I10" s="56" t="s">
        <v>39</v>
      </c>
      <c r="J10" s="56" t="s">
        <v>40</v>
      </c>
      <c r="K10" s="57" t="s">
        <v>39</v>
      </c>
      <c r="L10" s="57" t="s">
        <v>40</v>
      </c>
      <c r="M10" s="56" t="s">
        <v>39</v>
      </c>
      <c r="N10" s="56" t="s">
        <v>40</v>
      </c>
      <c r="O10" s="56" t="s">
        <v>39</v>
      </c>
      <c r="P10" s="58" t="s">
        <v>40</v>
      </c>
      <c r="Q10" s="58" t="s">
        <v>39</v>
      </c>
      <c r="R10" s="59" t="s">
        <v>40</v>
      </c>
      <c r="S10" s="60" t="s">
        <v>39</v>
      </c>
      <c r="T10" s="59" t="s">
        <v>40</v>
      </c>
      <c r="U10" s="61" t="s">
        <v>39</v>
      </c>
      <c r="V10" s="61"/>
      <c r="W10" s="61"/>
      <c r="X10" s="61" t="s">
        <v>40</v>
      </c>
      <c r="Y10" s="59" t="s">
        <v>41</v>
      </c>
      <c r="Z10" s="59" t="s">
        <v>40</v>
      </c>
      <c r="AA10" s="56" t="s">
        <v>39</v>
      </c>
      <c r="AB10" s="56" t="s">
        <v>40</v>
      </c>
      <c r="AC10" s="13"/>
      <c r="AD10" s="13"/>
      <c r="AE10" s="13"/>
      <c r="AF10" s="13"/>
      <c r="AG10" s="62"/>
      <c r="AH10" s="62"/>
    </row>
    <row r="11" spans="1:34" ht="16.5" thickBot="1">
      <c r="A11" s="63">
        <v>6</v>
      </c>
      <c r="B11" s="13">
        <v>3</v>
      </c>
      <c r="C11" s="64">
        <v>44</v>
      </c>
      <c r="D11" s="65">
        <v>40</v>
      </c>
      <c r="E11" s="13">
        <f>C11+D11</f>
        <v>84</v>
      </c>
      <c r="F11" s="64">
        <v>44</v>
      </c>
      <c r="G11" s="65">
        <v>40</v>
      </c>
      <c r="H11" s="13">
        <f>F11+G11</f>
        <v>84</v>
      </c>
      <c r="I11" s="66">
        <v>31</v>
      </c>
      <c r="J11" s="67">
        <f t="shared" ref="J11:J16" si="0">I11*100/H11</f>
        <v>36.904761904761905</v>
      </c>
      <c r="K11" s="66">
        <v>24</v>
      </c>
      <c r="L11" s="67">
        <f>K11*100/H11</f>
        <v>28.571428571428573</v>
      </c>
      <c r="M11" s="66">
        <v>17</v>
      </c>
      <c r="N11" s="67">
        <f>M11*100/H11</f>
        <v>20.238095238095237</v>
      </c>
      <c r="O11" s="66">
        <v>3</v>
      </c>
      <c r="P11" s="67">
        <f>O11*100/H11</f>
        <v>3.5714285714285716</v>
      </c>
      <c r="Q11" s="13">
        <f>I11+K11+M11+O11</f>
        <v>75</v>
      </c>
      <c r="R11" s="67">
        <f>Q11*100/H11</f>
        <v>89.285714285714292</v>
      </c>
      <c r="S11" s="66">
        <v>2</v>
      </c>
      <c r="T11" s="67">
        <f>S11*100/H11</f>
        <v>2.3809523809523809</v>
      </c>
      <c r="U11" s="66">
        <v>0</v>
      </c>
      <c r="V11" s="68">
        <f>U11*100/H11</f>
        <v>0</v>
      </c>
      <c r="W11" s="66">
        <v>6</v>
      </c>
      <c r="X11" s="68">
        <f>W11*100/H11</f>
        <v>7.1428571428571432</v>
      </c>
      <c r="Y11" s="13">
        <f>S11+U11+W11</f>
        <v>8</v>
      </c>
      <c r="Z11" s="67">
        <f>Y11*100/H11</f>
        <v>9.5238095238095237</v>
      </c>
      <c r="AA11" s="13">
        <v>1</v>
      </c>
      <c r="AB11" s="67">
        <f>AA11*100/H11</f>
        <v>1.1904761904761905</v>
      </c>
      <c r="AC11" s="66">
        <v>510</v>
      </c>
      <c r="AD11" s="66">
        <v>108</v>
      </c>
      <c r="AE11" s="13">
        <f>AC11+AD11</f>
        <v>618</v>
      </c>
      <c r="AF11" s="66">
        <v>1272</v>
      </c>
      <c r="AG11" s="66">
        <v>25</v>
      </c>
      <c r="AH11" s="69">
        <f>AJ11/H11</f>
        <v>0</v>
      </c>
    </row>
    <row r="12" spans="1:34" ht="16.5" thickBot="1">
      <c r="A12" s="63">
        <v>7</v>
      </c>
      <c r="B12" s="13">
        <v>4</v>
      </c>
      <c r="C12" s="64">
        <v>47</v>
      </c>
      <c r="D12" s="65">
        <v>43</v>
      </c>
      <c r="E12" s="13">
        <f>C12+D12</f>
        <v>90</v>
      </c>
      <c r="F12" s="64">
        <v>47</v>
      </c>
      <c r="G12" s="65">
        <v>43</v>
      </c>
      <c r="H12" s="13">
        <f>F12+G12</f>
        <v>90</v>
      </c>
      <c r="I12" s="64">
        <v>19</v>
      </c>
      <c r="J12" s="67">
        <f t="shared" si="0"/>
        <v>21.111111111111111</v>
      </c>
      <c r="K12" s="64">
        <v>19</v>
      </c>
      <c r="L12" s="67">
        <f>K12*100/H12</f>
        <v>21.111111111111111</v>
      </c>
      <c r="M12" s="64">
        <v>21</v>
      </c>
      <c r="N12" s="67">
        <f>M12*100/H12</f>
        <v>23.333333333333332</v>
      </c>
      <c r="O12" s="64">
        <v>5</v>
      </c>
      <c r="P12" s="67">
        <f>O12*100/H12</f>
        <v>5.5555555555555554</v>
      </c>
      <c r="Q12" s="13">
        <f>I12+K12+M12+O12</f>
        <v>64</v>
      </c>
      <c r="R12" s="67">
        <f t="shared" ref="R12:R20" si="1">Q12*100/H12</f>
        <v>71.111111111111114</v>
      </c>
      <c r="S12" s="64">
        <v>7</v>
      </c>
      <c r="T12" s="67">
        <f>S12*100/H12</f>
        <v>7.7777777777777777</v>
      </c>
      <c r="U12" s="64">
        <v>3</v>
      </c>
      <c r="V12" s="67">
        <f>U12*100/H12</f>
        <v>3.3333333333333335</v>
      </c>
      <c r="W12" s="64">
        <v>16</v>
      </c>
      <c r="X12" s="67">
        <f>W12*100/H12</f>
        <v>17.777777777777779</v>
      </c>
      <c r="Y12" s="13">
        <f>S12+U12+W12</f>
        <v>26</v>
      </c>
      <c r="Z12" s="67">
        <f t="shared" ref="Z12:Z17" si="2">Y12*100/H12</f>
        <v>28.888888888888889</v>
      </c>
      <c r="AA12" s="13">
        <v>0</v>
      </c>
      <c r="AB12" s="67">
        <f t="shared" ref="AB12:AB17" si="3">AA12*100/H12</f>
        <v>0</v>
      </c>
      <c r="AC12" s="66">
        <v>901</v>
      </c>
      <c r="AD12" s="66">
        <v>487</v>
      </c>
      <c r="AE12" s="13">
        <f>AC12+AD12</f>
        <v>1388</v>
      </c>
      <c r="AF12" s="66">
        <v>1782</v>
      </c>
      <c r="AG12" s="66">
        <v>30</v>
      </c>
      <c r="AH12" s="69">
        <f>AJ12/H12</f>
        <v>0</v>
      </c>
    </row>
    <row r="13" spans="1:34" ht="16.5" thickBot="1">
      <c r="A13" s="63">
        <v>8</v>
      </c>
      <c r="B13" s="13">
        <v>3</v>
      </c>
      <c r="C13" s="64">
        <v>52</v>
      </c>
      <c r="D13" s="65">
        <v>46</v>
      </c>
      <c r="E13" s="13">
        <f>C13+D13</f>
        <v>98</v>
      </c>
      <c r="F13" s="64">
        <v>52</v>
      </c>
      <c r="G13" s="65">
        <v>46</v>
      </c>
      <c r="H13" s="14">
        <f>F13+G13</f>
        <v>98</v>
      </c>
      <c r="I13" s="64">
        <v>20</v>
      </c>
      <c r="J13" s="67">
        <f t="shared" si="0"/>
        <v>20.408163265306122</v>
      </c>
      <c r="K13" s="64">
        <v>14</v>
      </c>
      <c r="L13" s="70">
        <f>K13*100/H13</f>
        <v>14.285714285714286</v>
      </c>
      <c r="M13" s="64">
        <v>23</v>
      </c>
      <c r="N13" s="67">
        <f>M13*100/H13</f>
        <v>23.469387755102041</v>
      </c>
      <c r="O13" s="64">
        <v>0</v>
      </c>
      <c r="P13" s="67">
        <f>O13*100/H13</f>
        <v>0</v>
      </c>
      <c r="Q13" s="13">
        <f>I13+K13+M13+O13</f>
        <v>57</v>
      </c>
      <c r="R13" s="67">
        <f t="shared" si="1"/>
        <v>58.163265306122447</v>
      </c>
      <c r="S13" s="64">
        <v>11</v>
      </c>
      <c r="T13" s="67">
        <f>S13*100/H13</f>
        <v>11.224489795918368</v>
      </c>
      <c r="U13" s="64">
        <v>10</v>
      </c>
      <c r="V13" s="67">
        <f>U13*100/H13</f>
        <v>10.204081632653061</v>
      </c>
      <c r="W13" s="64">
        <v>20</v>
      </c>
      <c r="X13" s="67">
        <f>W13*100/H13</f>
        <v>20.408163265306122</v>
      </c>
      <c r="Y13" s="13">
        <f>S13+U13+W13</f>
        <v>41</v>
      </c>
      <c r="Z13" s="67">
        <f t="shared" si="2"/>
        <v>41.836734693877553</v>
      </c>
      <c r="AA13" s="13">
        <v>0</v>
      </c>
      <c r="AB13" s="67">
        <f t="shared" si="3"/>
        <v>0</v>
      </c>
      <c r="AC13" s="66">
        <v>674</v>
      </c>
      <c r="AD13" s="66">
        <v>154</v>
      </c>
      <c r="AE13" s="13">
        <f>AC13+AD13</f>
        <v>828</v>
      </c>
      <c r="AF13" s="66">
        <v>1347</v>
      </c>
      <c r="AG13" s="66">
        <v>57</v>
      </c>
      <c r="AH13" s="69">
        <f>AJ13/H13</f>
        <v>0</v>
      </c>
    </row>
    <row r="14" spans="1:34" ht="16.5" thickBot="1">
      <c r="A14" s="63">
        <v>9</v>
      </c>
      <c r="B14" s="13">
        <v>3</v>
      </c>
      <c r="C14" s="71">
        <v>40</v>
      </c>
      <c r="D14" s="72">
        <v>39</v>
      </c>
      <c r="E14" s="13">
        <f>C14+D14</f>
        <v>79</v>
      </c>
      <c r="F14" s="71">
        <v>40</v>
      </c>
      <c r="G14" s="72">
        <v>39</v>
      </c>
      <c r="H14" s="13">
        <f>F14+G14</f>
        <v>79</v>
      </c>
      <c r="I14" s="64">
        <v>16</v>
      </c>
      <c r="J14" s="67">
        <f t="shared" si="0"/>
        <v>20.253164556962027</v>
      </c>
      <c r="K14" s="64">
        <v>19</v>
      </c>
      <c r="L14" s="67">
        <f>K14*100/H14</f>
        <v>24.050632911392405</v>
      </c>
      <c r="M14" s="64">
        <v>21</v>
      </c>
      <c r="N14" s="67">
        <f>M14*100/H14</f>
        <v>26.582278481012658</v>
      </c>
      <c r="O14" s="64">
        <v>1</v>
      </c>
      <c r="P14" s="67">
        <f>O14*100/H14</f>
        <v>1.2658227848101267</v>
      </c>
      <c r="Q14" s="13">
        <f>I14+K14+M14+O14</f>
        <v>57</v>
      </c>
      <c r="R14" s="67">
        <f t="shared" si="1"/>
        <v>72.151898734177209</v>
      </c>
      <c r="S14" s="64">
        <v>5</v>
      </c>
      <c r="T14" s="67">
        <f>S14*100/H14</f>
        <v>6.3291139240506329</v>
      </c>
      <c r="U14" s="64">
        <v>6</v>
      </c>
      <c r="V14" s="67">
        <f>U14*100/H14</f>
        <v>7.5949367088607591</v>
      </c>
      <c r="W14" s="64">
        <v>11</v>
      </c>
      <c r="X14" s="67">
        <f>W14*100/H14</f>
        <v>13.924050632911392</v>
      </c>
      <c r="Y14" s="13">
        <f>S14+U14+W14</f>
        <v>22</v>
      </c>
      <c r="Z14" s="67">
        <f t="shared" si="2"/>
        <v>27.848101265822784</v>
      </c>
      <c r="AA14" s="13">
        <v>0</v>
      </c>
      <c r="AB14" s="67">
        <f t="shared" si="3"/>
        <v>0</v>
      </c>
      <c r="AC14" s="66">
        <v>601</v>
      </c>
      <c r="AD14" s="66">
        <v>208</v>
      </c>
      <c r="AE14" s="13">
        <f>AC14+AD14</f>
        <v>809</v>
      </c>
      <c r="AF14" s="66">
        <v>1197</v>
      </c>
      <c r="AG14" s="66">
        <v>25</v>
      </c>
      <c r="AH14" s="69">
        <f t="shared" ref="AH14:AH20" si="4">AJ14/H14</f>
        <v>0</v>
      </c>
    </row>
    <row r="15" spans="1:34" ht="1.5" customHeight="1" thickBot="1">
      <c r="A15" s="63" t="s">
        <v>42</v>
      </c>
      <c r="B15" s="13"/>
      <c r="C15" s="13"/>
      <c r="D15" s="13"/>
      <c r="E15" s="13"/>
      <c r="F15" s="13"/>
      <c r="G15" s="13"/>
      <c r="H15" s="13"/>
      <c r="I15" s="13"/>
      <c r="J15" s="67"/>
      <c r="K15" s="13"/>
      <c r="L15" s="67"/>
      <c r="M15" s="13"/>
      <c r="N15" s="67"/>
      <c r="O15" s="13"/>
      <c r="P15" s="67"/>
      <c r="Q15" s="13"/>
      <c r="R15" s="67"/>
      <c r="S15" s="13">
        <f>SUM(S11:S14)</f>
        <v>25</v>
      </c>
      <c r="T15" s="67"/>
      <c r="U15" s="13"/>
      <c r="V15" s="67"/>
      <c r="W15" s="13"/>
      <c r="X15" s="67"/>
      <c r="Y15" s="13"/>
      <c r="Z15" s="67"/>
      <c r="AA15" s="13"/>
      <c r="AB15" s="67"/>
      <c r="AC15" s="13"/>
      <c r="AD15" s="13"/>
      <c r="AE15" s="13"/>
      <c r="AF15" s="13"/>
      <c r="AG15" s="13"/>
      <c r="AH15" s="69"/>
    </row>
    <row r="16" spans="1:34" ht="16.5" hidden="1" thickBot="1">
      <c r="A16" s="73" t="s">
        <v>43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f>F16+G16</f>
        <v>0</v>
      </c>
      <c r="I16" s="21">
        <v>0</v>
      </c>
      <c r="J16" s="74" t="e">
        <f t="shared" si="0"/>
        <v>#DIV/0!</v>
      </c>
      <c r="K16" s="21">
        <v>0</v>
      </c>
      <c r="L16" s="74" t="e">
        <f>K16*100/H16</f>
        <v>#DIV/0!</v>
      </c>
      <c r="M16" s="21">
        <v>0</v>
      </c>
      <c r="N16" s="74" t="e">
        <f>M16*100/H16</f>
        <v>#DIV/0!</v>
      </c>
      <c r="O16" s="21">
        <v>0</v>
      </c>
      <c r="P16" s="74" t="e">
        <f>O16*100/H16</f>
        <v>#DIV/0!</v>
      </c>
      <c r="Q16" s="21">
        <v>0</v>
      </c>
      <c r="R16" s="74" t="e">
        <f t="shared" si="1"/>
        <v>#DIV/0!</v>
      </c>
      <c r="S16" s="21"/>
      <c r="T16" s="74"/>
      <c r="U16" s="21"/>
      <c r="V16" s="74"/>
      <c r="W16" s="21"/>
      <c r="X16" s="74"/>
      <c r="Y16" s="21">
        <v>0</v>
      </c>
      <c r="Z16" s="74" t="e">
        <f t="shared" si="2"/>
        <v>#DIV/0!</v>
      </c>
      <c r="AA16" s="21">
        <v>0</v>
      </c>
      <c r="AB16" s="74" t="e">
        <f t="shared" si="3"/>
        <v>#DIV/0!</v>
      </c>
      <c r="AC16" s="21">
        <v>0</v>
      </c>
      <c r="AD16" s="21">
        <v>0</v>
      </c>
      <c r="AE16" s="21">
        <f>AC16+AD16</f>
        <v>0</v>
      </c>
      <c r="AF16" s="21">
        <v>0</v>
      </c>
      <c r="AG16" s="21">
        <v>0</v>
      </c>
      <c r="AH16" s="75" t="e">
        <f t="shared" si="4"/>
        <v>#DIV/0!</v>
      </c>
    </row>
    <row r="17" spans="1:34" ht="16.5" hidden="1" thickBot="1">
      <c r="A17" s="73" t="s">
        <v>44</v>
      </c>
      <c r="B17" s="21">
        <v>0</v>
      </c>
      <c r="C17" s="21">
        <v>0</v>
      </c>
      <c r="D17" s="21">
        <v>0</v>
      </c>
      <c r="E17" s="4">
        <v>0</v>
      </c>
      <c r="F17" s="21">
        <v>0</v>
      </c>
      <c r="G17" s="21">
        <v>0</v>
      </c>
      <c r="H17" s="4">
        <v>0</v>
      </c>
      <c r="I17" s="21">
        <v>0</v>
      </c>
      <c r="J17" s="76">
        <v>0</v>
      </c>
      <c r="K17" s="21">
        <v>0</v>
      </c>
      <c r="L17" s="76">
        <v>0</v>
      </c>
      <c r="M17" s="21">
        <v>0</v>
      </c>
      <c r="N17" s="76">
        <v>0</v>
      </c>
      <c r="O17" s="21">
        <v>0</v>
      </c>
      <c r="P17" s="76">
        <v>0</v>
      </c>
      <c r="Q17" s="4">
        <v>0</v>
      </c>
      <c r="R17" s="76">
        <v>0</v>
      </c>
      <c r="S17" s="4"/>
      <c r="T17" s="76"/>
      <c r="U17" s="4"/>
      <c r="V17" s="76"/>
      <c r="W17" s="4"/>
      <c r="X17" s="76"/>
      <c r="Y17" s="4">
        <v>0</v>
      </c>
      <c r="Z17" s="76" t="e">
        <f t="shared" si="2"/>
        <v>#DIV/0!</v>
      </c>
      <c r="AA17" s="4">
        <v>0</v>
      </c>
      <c r="AB17" s="76" t="e">
        <f t="shared" si="3"/>
        <v>#DIV/0!</v>
      </c>
      <c r="AC17" s="21">
        <v>0</v>
      </c>
      <c r="AD17" s="21">
        <v>0</v>
      </c>
      <c r="AE17" s="4">
        <v>0</v>
      </c>
      <c r="AF17" s="21">
        <v>0</v>
      </c>
      <c r="AG17" s="21">
        <v>0</v>
      </c>
      <c r="AH17" s="77" t="e">
        <f t="shared" si="4"/>
        <v>#DIV/0!</v>
      </c>
    </row>
    <row r="18" spans="1:34" ht="16.5" hidden="1" thickBot="1">
      <c r="A18" s="73" t="s">
        <v>45</v>
      </c>
      <c r="B18" s="21">
        <v>0</v>
      </c>
      <c r="C18" s="21">
        <v>0</v>
      </c>
      <c r="D18" s="21">
        <v>0</v>
      </c>
      <c r="E18" s="4">
        <v>0</v>
      </c>
      <c r="F18" s="21">
        <v>0</v>
      </c>
      <c r="G18" s="21">
        <v>0</v>
      </c>
      <c r="H18" s="4">
        <v>0</v>
      </c>
      <c r="I18" s="21">
        <v>0</v>
      </c>
      <c r="J18" s="76">
        <v>0</v>
      </c>
      <c r="K18" s="21">
        <v>0</v>
      </c>
      <c r="L18" s="76">
        <v>0</v>
      </c>
      <c r="M18" s="21">
        <v>0</v>
      </c>
      <c r="N18" s="76">
        <v>0</v>
      </c>
      <c r="O18" s="21">
        <v>0</v>
      </c>
      <c r="P18" s="76">
        <v>0</v>
      </c>
      <c r="Q18" s="4">
        <v>0</v>
      </c>
      <c r="R18" s="76" t="e">
        <f t="shared" si="1"/>
        <v>#DIV/0!</v>
      </c>
      <c r="S18" s="4"/>
      <c r="T18" s="76"/>
      <c r="U18" s="4"/>
      <c r="V18" s="76"/>
      <c r="W18" s="4"/>
      <c r="X18" s="76"/>
      <c r="Y18" s="4">
        <v>0</v>
      </c>
      <c r="Z18" s="76">
        <v>0</v>
      </c>
      <c r="AA18" s="4">
        <v>0</v>
      </c>
      <c r="AB18" s="76">
        <v>0</v>
      </c>
      <c r="AC18" s="21">
        <v>0</v>
      </c>
      <c r="AD18" s="21">
        <v>0</v>
      </c>
      <c r="AE18" s="4">
        <v>0</v>
      </c>
      <c r="AF18" s="21">
        <v>0</v>
      </c>
      <c r="AG18" s="21">
        <v>456</v>
      </c>
      <c r="AH18" s="77" t="e">
        <f t="shared" si="4"/>
        <v>#DIV/0!</v>
      </c>
    </row>
    <row r="19" spans="1:34" ht="16.5" hidden="1" thickBot="1">
      <c r="A19" s="73" t="s">
        <v>46</v>
      </c>
      <c r="B19" s="21">
        <v>0</v>
      </c>
      <c r="C19" s="21">
        <v>0</v>
      </c>
      <c r="D19" s="21">
        <v>0</v>
      </c>
      <c r="E19" s="4">
        <v>0</v>
      </c>
      <c r="F19" s="21">
        <v>0</v>
      </c>
      <c r="G19" s="21">
        <v>0</v>
      </c>
      <c r="H19" s="4">
        <v>0</v>
      </c>
      <c r="I19" s="21">
        <v>0</v>
      </c>
      <c r="J19" s="76">
        <v>0</v>
      </c>
      <c r="K19" s="21">
        <v>0</v>
      </c>
      <c r="L19" s="76">
        <v>0</v>
      </c>
      <c r="M19" s="21">
        <v>0</v>
      </c>
      <c r="N19" s="76">
        <v>0</v>
      </c>
      <c r="O19" s="21">
        <v>0</v>
      </c>
      <c r="P19" s="76">
        <v>0</v>
      </c>
      <c r="Q19" s="4">
        <v>0</v>
      </c>
      <c r="R19" s="76">
        <v>0</v>
      </c>
      <c r="S19" s="4"/>
      <c r="T19" s="76"/>
      <c r="U19" s="4"/>
      <c r="V19" s="76"/>
      <c r="W19" s="4"/>
      <c r="X19" s="76"/>
      <c r="Y19" s="4">
        <v>0</v>
      </c>
      <c r="Z19" s="76">
        <v>0</v>
      </c>
      <c r="AA19" s="4">
        <v>0</v>
      </c>
      <c r="AB19" s="76">
        <v>0</v>
      </c>
      <c r="AC19" s="21">
        <v>0</v>
      </c>
      <c r="AD19" s="21">
        <v>0</v>
      </c>
      <c r="AE19" s="4">
        <v>0</v>
      </c>
      <c r="AF19" s="21">
        <v>0</v>
      </c>
      <c r="AG19" s="21">
        <v>0</v>
      </c>
      <c r="AH19" s="77">
        <v>0</v>
      </c>
    </row>
    <row r="20" spans="1:34" ht="69.75" thickBot="1">
      <c r="A20" s="78" t="s">
        <v>47</v>
      </c>
      <c r="B20" s="79">
        <f>B11+B12+B13+B14+B15</f>
        <v>13</v>
      </c>
      <c r="C20" s="79">
        <f>C11+C12+C13+C14+C15</f>
        <v>183</v>
      </c>
      <c r="D20" s="79">
        <f>D11+D12+D13+D14+D15</f>
        <v>168</v>
      </c>
      <c r="E20" s="79">
        <f>E11+E12+E13+E14+E15</f>
        <v>351</v>
      </c>
      <c r="F20" s="79">
        <f>SUM(F11:F19)</f>
        <v>183</v>
      </c>
      <c r="G20" s="79">
        <f>SUM(G11:G19)</f>
        <v>168</v>
      </c>
      <c r="H20" s="79">
        <f>H11+H12+H13+H14+H15+H16+H17+H18+H19</f>
        <v>351</v>
      </c>
      <c r="I20" s="80">
        <f>SUM(I11:I19)</f>
        <v>86</v>
      </c>
      <c r="J20" s="81">
        <f>I20*100/H20</f>
        <v>24.501424501424502</v>
      </c>
      <c r="K20" s="80">
        <f>SUM(K11:K19)</f>
        <v>76</v>
      </c>
      <c r="L20" s="81">
        <f>K20*100/H20</f>
        <v>21.652421652421651</v>
      </c>
      <c r="M20" s="80">
        <f>SUM(M11:M19)</f>
        <v>82</v>
      </c>
      <c r="N20" s="81">
        <f>M20*100/H20</f>
        <v>23.361823361823362</v>
      </c>
      <c r="O20" s="80">
        <f>SUM(O11:O19)</f>
        <v>9</v>
      </c>
      <c r="P20" s="81">
        <f>O20*100/H20</f>
        <v>2.5641025641025643</v>
      </c>
      <c r="Q20" s="80">
        <f>SUM(Q11:Q19)</f>
        <v>253</v>
      </c>
      <c r="R20" s="81">
        <f t="shared" si="1"/>
        <v>72.079772079772084</v>
      </c>
      <c r="S20" s="80">
        <f>SUM(S15)</f>
        <v>25</v>
      </c>
      <c r="T20" s="81">
        <f>S20*100/H20</f>
        <v>7.1225071225071224</v>
      </c>
      <c r="U20" s="80">
        <f>SUM(U11:U19)</f>
        <v>19</v>
      </c>
      <c r="V20" s="81">
        <f>U20*100/H20</f>
        <v>5.4131054131054128</v>
      </c>
      <c r="W20" s="80">
        <f>SUM(W11:W19)</f>
        <v>53</v>
      </c>
      <c r="X20" s="81">
        <f>W20*100/H20</f>
        <v>15.0997150997151</v>
      </c>
      <c r="Y20" s="80">
        <f>SUM(Y11:Y19)</f>
        <v>97</v>
      </c>
      <c r="Z20" s="81">
        <f>Y20*100/H20</f>
        <v>27.635327635327634</v>
      </c>
      <c r="AA20" s="80">
        <f>SUM(AA11:AA19)</f>
        <v>1</v>
      </c>
      <c r="AB20" s="81">
        <f>AA20*100/H20</f>
        <v>0.28490028490028491</v>
      </c>
      <c r="AC20" s="80">
        <f>SUM(AC11:AC19)</f>
        <v>2686</v>
      </c>
      <c r="AD20" s="80">
        <f>SUM(AD11:AD19)</f>
        <v>957</v>
      </c>
      <c r="AE20" s="80">
        <f>SUM(AE11:AE19)</f>
        <v>3643</v>
      </c>
      <c r="AF20" s="80">
        <f>SUM(AF11:AF19)</f>
        <v>5598</v>
      </c>
      <c r="AG20" s="80">
        <f>AG11+AG12+AG13+AG14+AG15</f>
        <v>137</v>
      </c>
      <c r="AH20" s="82">
        <f t="shared" si="4"/>
        <v>0</v>
      </c>
    </row>
    <row r="21" spans="1:34">
      <c r="AH21">
        <v>3.12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>
      <selection activeCell="G18" sqref="G18"/>
    </sheetView>
  </sheetViews>
  <sheetFormatPr defaultRowHeight="15"/>
  <cols>
    <col min="1" max="1" width="4.7109375" customWidth="1"/>
    <col min="2" max="2" width="4.5703125" customWidth="1"/>
    <col min="3" max="3" width="4.42578125" customWidth="1"/>
    <col min="4" max="4" width="4.85546875" customWidth="1"/>
    <col min="5" max="5" width="4.5703125" customWidth="1"/>
    <col min="6" max="6" width="6.140625" customWidth="1"/>
    <col min="7" max="7" width="5.7109375" customWidth="1"/>
    <col min="8" max="8" width="4.5703125" customWidth="1"/>
    <col min="9" max="9" width="5" customWidth="1"/>
    <col min="10" max="10" width="5.5703125" customWidth="1"/>
    <col min="11" max="11" width="4.7109375" customWidth="1"/>
    <col min="12" max="12" width="4.85546875" customWidth="1"/>
    <col min="13" max="13" width="4.7109375" customWidth="1"/>
    <col min="14" max="14" width="5.28515625" customWidth="1"/>
    <col min="15" max="15" width="4.85546875" customWidth="1"/>
    <col min="16" max="17" width="4.5703125" customWidth="1"/>
    <col min="18" max="18" width="5.5703125" customWidth="1"/>
    <col min="19" max="19" width="4.42578125" customWidth="1"/>
    <col min="20" max="20" width="3.5703125" customWidth="1"/>
    <col min="21" max="21" width="4.140625" customWidth="1"/>
    <col min="22" max="22" width="3.140625" customWidth="1"/>
    <col min="23" max="23" width="4" customWidth="1"/>
    <col min="24" max="24" width="2.85546875" customWidth="1"/>
    <col min="25" max="25" width="4.28515625" customWidth="1"/>
    <col min="26" max="28" width="5.140625" customWidth="1"/>
  </cols>
  <sheetData>
    <row r="1" spans="1:28" ht="18">
      <c r="B1" s="83" t="s">
        <v>0</v>
      </c>
    </row>
    <row r="2" spans="1:28">
      <c r="B2" s="2" t="s">
        <v>1</v>
      </c>
      <c r="T2" s="3"/>
      <c r="U2" s="3"/>
      <c r="V2" s="3"/>
      <c r="W2" s="3"/>
      <c r="X2" s="3"/>
      <c r="Y2" s="3"/>
      <c r="Z2" s="3"/>
      <c r="AA2" s="3"/>
      <c r="AB2" s="3"/>
    </row>
    <row r="3" spans="1:28"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8">
      <c r="B4" s="3" t="s">
        <v>3</v>
      </c>
    </row>
    <row r="5" spans="1:28">
      <c r="B5" s="2" t="s">
        <v>48</v>
      </c>
    </row>
    <row r="6" spans="1:28">
      <c r="B6" s="3" t="s">
        <v>5</v>
      </c>
      <c r="I6" s="2" t="s">
        <v>6</v>
      </c>
    </row>
    <row r="7" spans="1:28" ht="15.75" thickBot="1">
      <c r="B7" s="3"/>
      <c r="C7" s="3"/>
      <c r="H7" s="2"/>
    </row>
    <row r="8" spans="1:28" ht="15.75" thickBot="1">
      <c r="A8" s="4"/>
      <c r="B8" s="4"/>
      <c r="C8" s="5"/>
      <c r="D8" s="6"/>
      <c r="E8" s="6"/>
      <c r="F8" s="5"/>
      <c r="G8" s="6"/>
      <c r="H8" s="7"/>
      <c r="I8" s="8"/>
      <c r="J8" s="9"/>
      <c r="K8" s="10" t="s">
        <v>7</v>
      </c>
      <c r="L8" s="10"/>
      <c r="M8" s="11"/>
      <c r="N8" s="11"/>
      <c r="O8" s="11"/>
      <c r="P8" s="11"/>
      <c r="Q8" s="12"/>
      <c r="R8" s="12"/>
      <c r="S8" s="14" t="s">
        <v>8</v>
      </c>
      <c r="T8" s="15"/>
      <c r="U8" s="16"/>
      <c r="V8" s="15"/>
      <c r="W8" s="17" t="s">
        <v>9</v>
      </c>
      <c r="X8" s="11"/>
      <c r="Y8" s="18"/>
      <c r="Z8" s="19" t="s">
        <v>10</v>
      </c>
      <c r="AA8" s="20"/>
      <c r="AB8" s="4"/>
    </row>
    <row r="9" spans="1:28" ht="15.75" thickBot="1">
      <c r="A9" s="21"/>
      <c r="B9" s="21"/>
      <c r="C9" s="22"/>
      <c r="D9" s="23"/>
      <c r="E9" s="23"/>
      <c r="F9" s="24" t="s">
        <v>11</v>
      </c>
      <c r="G9" s="25"/>
      <c r="H9" s="26"/>
      <c r="I9" s="4"/>
      <c r="J9" s="4"/>
      <c r="K9" s="4"/>
      <c r="L9" s="4"/>
      <c r="M9" s="4"/>
      <c r="N9" s="4"/>
      <c r="O9" s="4"/>
      <c r="P9" s="5"/>
      <c r="Q9" s="27"/>
      <c r="R9" s="28"/>
      <c r="S9" s="11"/>
      <c r="T9" s="18"/>
      <c r="U9" s="23"/>
      <c r="V9" s="30"/>
      <c r="W9" s="84"/>
      <c r="X9" s="85"/>
      <c r="Y9" s="86"/>
      <c r="Z9" s="26"/>
      <c r="AA9" s="31"/>
      <c r="AB9" s="21"/>
    </row>
    <row r="10" spans="1:28" ht="96.75" thickBot="1">
      <c r="A10" s="32" t="s">
        <v>12</v>
      </c>
      <c r="B10" s="32" t="s">
        <v>13</v>
      </c>
      <c r="C10" s="33" t="s">
        <v>14</v>
      </c>
      <c r="D10" s="34" t="s">
        <v>15</v>
      </c>
      <c r="E10" s="35"/>
      <c r="F10" s="33" t="s">
        <v>14</v>
      </c>
      <c r="G10" s="36" t="s">
        <v>16</v>
      </c>
      <c r="H10" s="37"/>
      <c r="I10" s="38" t="s">
        <v>17</v>
      </c>
      <c r="J10" s="38"/>
      <c r="K10" s="38" t="s">
        <v>18</v>
      </c>
      <c r="L10" s="38"/>
      <c r="M10" s="38" t="s">
        <v>19</v>
      </c>
      <c r="N10" s="38"/>
      <c r="O10" s="39" t="s">
        <v>20</v>
      </c>
      <c r="P10" s="36"/>
      <c r="Q10" s="40" t="s">
        <v>21</v>
      </c>
      <c r="R10" s="41" t="s">
        <v>22</v>
      </c>
      <c r="S10" s="46" t="s">
        <v>27</v>
      </c>
      <c r="T10" s="34" t="s">
        <v>28</v>
      </c>
      <c r="U10" s="47" t="s">
        <v>29</v>
      </c>
      <c r="V10" s="17"/>
      <c r="W10" s="87" t="s">
        <v>30</v>
      </c>
      <c r="X10" s="88" t="s">
        <v>31</v>
      </c>
      <c r="Y10" s="88" t="s">
        <v>32</v>
      </c>
      <c r="Z10" s="50" t="s">
        <v>49</v>
      </c>
      <c r="AA10" s="51" t="s">
        <v>50</v>
      </c>
      <c r="AB10" s="51" t="s">
        <v>35</v>
      </c>
    </row>
    <row r="11" spans="1:28" ht="17.25" thickBot="1">
      <c r="A11" s="52"/>
      <c r="B11" s="31"/>
      <c r="C11" s="53" t="s">
        <v>36</v>
      </c>
      <c r="D11" s="54" t="s">
        <v>37</v>
      </c>
      <c r="E11" s="55" t="s">
        <v>38</v>
      </c>
      <c r="F11" s="56" t="s">
        <v>36</v>
      </c>
      <c r="G11" s="56" t="s">
        <v>37</v>
      </c>
      <c r="H11" s="56" t="s">
        <v>38</v>
      </c>
      <c r="I11" s="89" t="s">
        <v>39</v>
      </c>
      <c r="J11" s="90" t="s">
        <v>40</v>
      </c>
      <c r="K11" s="91" t="s">
        <v>39</v>
      </c>
      <c r="L11" s="92" t="s">
        <v>40</v>
      </c>
      <c r="M11" s="89" t="s">
        <v>39</v>
      </c>
      <c r="N11" s="90" t="s">
        <v>40</v>
      </c>
      <c r="O11" s="89" t="s">
        <v>39</v>
      </c>
      <c r="P11" s="93" t="s">
        <v>40</v>
      </c>
      <c r="Q11" s="94" t="s">
        <v>39</v>
      </c>
      <c r="R11" s="95" t="s">
        <v>40</v>
      </c>
      <c r="S11" s="96" t="s">
        <v>41</v>
      </c>
      <c r="T11" s="95" t="s">
        <v>40</v>
      </c>
      <c r="U11" s="56" t="s">
        <v>39</v>
      </c>
      <c r="V11" s="90" t="s">
        <v>40</v>
      </c>
      <c r="W11" s="31"/>
      <c r="X11" s="31"/>
      <c r="Y11" s="31"/>
      <c r="Z11" s="13"/>
      <c r="AA11" s="62"/>
      <c r="AB11" s="62"/>
    </row>
    <row r="12" spans="1:28" ht="16.5" thickBot="1">
      <c r="A12" s="63">
        <v>1</v>
      </c>
      <c r="B12" s="97">
        <v>3</v>
      </c>
      <c r="C12" s="97">
        <v>38</v>
      </c>
      <c r="D12" s="97">
        <v>41</v>
      </c>
      <c r="E12" s="97">
        <f>C12+D12</f>
        <v>79</v>
      </c>
      <c r="F12" s="97">
        <v>38</v>
      </c>
      <c r="G12" s="97">
        <v>41</v>
      </c>
      <c r="H12" s="97">
        <f>F12+G12</f>
        <v>79</v>
      </c>
      <c r="I12" s="97">
        <v>65</v>
      </c>
      <c r="J12" s="98">
        <f t="shared" ref="J12:J17" si="0">I12*100/H12</f>
        <v>82.278481012658233</v>
      </c>
      <c r="K12" s="97">
        <v>9</v>
      </c>
      <c r="L12" s="98">
        <f t="shared" ref="L12:L17" si="1">K12*100/H12</f>
        <v>11.39240506329114</v>
      </c>
      <c r="M12" s="97">
        <v>5</v>
      </c>
      <c r="N12" s="98">
        <f t="shared" ref="N12:N17" si="2">M12*100/H12</f>
        <v>6.3291139240506329</v>
      </c>
      <c r="O12" s="97">
        <v>0</v>
      </c>
      <c r="P12" s="98">
        <f t="shared" ref="P12:P17" si="3">O12*100/H12</f>
        <v>0</v>
      </c>
      <c r="Q12" s="97">
        <f>I12+K12+M12+O12</f>
        <v>79</v>
      </c>
      <c r="R12" s="98">
        <f>Q12*100/H12</f>
        <v>100</v>
      </c>
      <c r="S12" s="97">
        <v>0</v>
      </c>
      <c r="T12" s="98">
        <f t="shared" ref="T12:T17" si="4">S12*100/H12</f>
        <v>0</v>
      </c>
      <c r="U12" s="97">
        <v>0</v>
      </c>
      <c r="V12" s="98">
        <f t="shared" ref="V12:V17" si="5">U12*100/H12</f>
        <v>0</v>
      </c>
      <c r="W12" s="97">
        <v>180</v>
      </c>
      <c r="X12" s="97">
        <v>69</v>
      </c>
      <c r="Y12" s="97">
        <f>W12+X12</f>
        <v>249</v>
      </c>
      <c r="Z12" s="97">
        <v>936</v>
      </c>
      <c r="AA12" s="97">
        <v>936</v>
      </c>
      <c r="AB12" s="99">
        <f t="shared" ref="AB12:AB16" si="6">AF12/H12</f>
        <v>0</v>
      </c>
    </row>
    <row r="13" spans="1:28" ht="16.5" thickBot="1">
      <c r="A13" s="63">
        <v>2</v>
      </c>
      <c r="B13" s="97">
        <v>4</v>
      </c>
      <c r="C13" s="97">
        <v>52</v>
      </c>
      <c r="D13" s="97">
        <v>40</v>
      </c>
      <c r="E13" s="97">
        <f>C13+D13</f>
        <v>92</v>
      </c>
      <c r="F13" s="97">
        <v>52</v>
      </c>
      <c r="G13" s="97">
        <v>40</v>
      </c>
      <c r="H13" s="97">
        <f>F13+G13</f>
        <v>92</v>
      </c>
      <c r="I13" s="97">
        <v>73</v>
      </c>
      <c r="J13" s="98">
        <f t="shared" si="0"/>
        <v>79.347826086956516</v>
      </c>
      <c r="K13" s="97">
        <v>10</v>
      </c>
      <c r="L13" s="98">
        <f t="shared" si="1"/>
        <v>10.869565217391305</v>
      </c>
      <c r="M13" s="97">
        <v>4</v>
      </c>
      <c r="N13" s="98">
        <f t="shared" si="2"/>
        <v>4.3478260869565215</v>
      </c>
      <c r="O13" s="97">
        <v>3</v>
      </c>
      <c r="P13" s="98">
        <f t="shared" si="3"/>
        <v>3.2608695652173911</v>
      </c>
      <c r="Q13" s="97">
        <f>I13+K13+M13+O13</f>
        <v>90</v>
      </c>
      <c r="R13" s="98">
        <f t="shared" ref="R13:R17" si="7">Q13*100/H13</f>
        <v>97.826086956521735</v>
      </c>
      <c r="S13" s="97">
        <v>2</v>
      </c>
      <c r="T13" s="98">
        <f t="shared" si="4"/>
        <v>2.1739130434782608</v>
      </c>
      <c r="U13" s="97">
        <v>0</v>
      </c>
      <c r="V13" s="98">
        <f t="shared" si="5"/>
        <v>0</v>
      </c>
      <c r="W13" s="97">
        <v>148</v>
      </c>
      <c r="X13" s="97">
        <v>77</v>
      </c>
      <c r="Y13" s="97">
        <f>W13+X13</f>
        <v>225</v>
      </c>
      <c r="Z13" s="97">
        <v>1312</v>
      </c>
      <c r="AA13" s="97">
        <v>1312</v>
      </c>
      <c r="AB13" s="99">
        <f t="shared" si="6"/>
        <v>0</v>
      </c>
    </row>
    <row r="14" spans="1:28" ht="16.5" thickBot="1">
      <c r="A14" s="63">
        <v>3</v>
      </c>
      <c r="B14" s="97">
        <v>2</v>
      </c>
      <c r="C14" s="97">
        <v>28</v>
      </c>
      <c r="D14" s="97">
        <v>31</v>
      </c>
      <c r="E14" s="97">
        <f>C14+D14</f>
        <v>59</v>
      </c>
      <c r="F14" s="97">
        <v>28</v>
      </c>
      <c r="G14" s="97">
        <v>31</v>
      </c>
      <c r="H14" s="100">
        <f>F14+G14</f>
        <v>59</v>
      </c>
      <c r="I14" s="97">
        <v>37</v>
      </c>
      <c r="J14" s="98">
        <f t="shared" si="0"/>
        <v>62.711864406779661</v>
      </c>
      <c r="K14" s="97">
        <v>8</v>
      </c>
      <c r="L14" s="101">
        <f t="shared" si="1"/>
        <v>13.559322033898304</v>
      </c>
      <c r="M14" s="97">
        <v>11</v>
      </c>
      <c r="N14" s="98">
        <f t="shared" si="2"/>
        <v>18.64406779661017</v>
      </c>
      <c r="O14" s="97">
        <v>3</v>
      </c>
      <c r="P14" s="98">
        <f t="shared" si="3"/>
        <v>5.0847457627118642</v>
      </c>
      <c r="Q14" s="97">
        <f>I14+K14+M14+O14</f>
        <v>59</v>
      </c>
      <c r="R14" s="98">
        <f t="shared" si="7"/>
        <v>100</v>
      </c>
      <c r="S14" s="97">
        <v>0</v>
      </c>
      <c r="T14" s="98">
        <f t="shared" si="4"/>
        <v>0</v>
      </c>
      <c r="U14" s="97">
        <v>0</v>
      </c>
      <c r="V14" s="98">
        <f t="shared" si="5"/>
        <v>0</v>
      </c>
      <c r="W14" s="97">
        <v>99</v>
      </c>
      <c r="X14" s="97">
        <v>4</v>
      </c>
      <c r="Y14" s="97">
        <f>W14+X14</f>
        <v>103</v>
      </c>
      <c r="Z14" s="97">
        <v>716</v>
      </c>
      <c r="AA14" s="97">
        <v>708</v>
      </c>
      <c r="AB14" s="99">
        <f t="shared" si="6"/>
        <v>0</v>
      </c>
    </row>
    <row r="15" spans="1:28" ht="16.5" thickBot="1">
      <c r="A15" s="63">
        <v>4</v>
      </c>
      <c r="B15" s="97">
        <v>3</v>
      </c>
      <c r="C15" s="97">
        <v>43</v>
      </c>
      <c r="D15" s="97">
        <v>31</v>
      </c>
      <c r="E15" s="97">
        <f>C15+D15</f>
        <v>74</v>
      </c>
      <c r="F15" s="97">
        <v>43</v>
      </c>
      <c r="G15" s="97">
        <v>31</v>
      </c>
      <c r="H15" s="97">
        <f>F15+G15</f>
        <v>74</v>
      </c>
      <c r="I15" s="97">
        <v>37</v>
      </c>
      <c r="J15" s="98">
        <f t="shared" si="0"/>
        <v>50</v>
      </c>
      <c r="K15" s="97">
        <v>22</v>
      </c>
      <c r="L15" s="98">
        <f t="shared" si="1"/>
        <v>29.72972972972973</v>
      </c>
      <c r="M15" s="97">
        <v>12</v>
      </c>
      <c r="N15" s="98">
        <f t="shared" si="2"/>
        <v>16.216216216216218</v>
      </c>
      <c r="O15" s="97">
        <v>1</v>
      </c>
      <c r="P15" s="98">
        <f t="shared" si="3"/>
        <v>1.3513513513513513</v>
      </c>
      <c r="Q15" s="97">
        <f>I15+K15+M15+O15</f>
        <v>72</v>
      </c>
      <c r="R15" s="98">
        <f t="shared" si="7"/>
        <v>97.297297297297291</v>
      </c>
      <c r="S15" s="97">
        <v>2</v>
      </c>
      <c r="T15" s="98">
        <f t="shared" si="4"/>
        <v>2.7027027027027026</v>
      </c>
      <c r="U15" s="97">
        <v>0</v>
      </c>
      <c r="V15" s="98">
        <f t="shared" si="5"/>
        <v>0</v>
      </c>
      <c r="W15" s="97">
        <v>174</v>
      </c>
      <c r="X15" s="97">
        <v>33</v>
      </c>
      <c r="Y15" s="97">
        <f>W15+X15</f>
        <v>207</v>
      </c>
      <c r="Z15" s="97">
        <v>1122</v>
      </c>
      <c r="AA15" s="97">
        <v>1122</v>
      </c>
      <c r="AB15" s="99">
        <f t="shared" si="6"/>
        <v>0</v>
      </c>
    </row>
    <row r="16" spans="1:28" ht="16.5" thickBot="1">
      <c r="A16" s="63">
        <v>5</v>
      </c>
      <c r="B16" s="97">
        <v>3</v>
      </c>
      <c r="C16" s="97">
        <v>36</v>
      </c>
      <c r="D16" s="97">
        <v>48</v>
      </c>
      <c r="E16" s="97">
        <f>C16+D16</f>
        <v>84</v>
      </c>
      <c r="F16" s="97">
        <v>36</v>
      </c>
      <c r="G16" s="97">
        <v>48</v>
      </c>
      <c r="H16" s="97">
        <f>F16+G16</f>
        <v>84</v>
      </c>
      <c r="I16" s="97">
        <v>37</v>
      </c>
      <c r="J16" s="98">
        <f t="shared" si="0"/>
        <v>44.047619047619051</v>
      </c>
      <c r="K16" s="97">
        <v>14</v>
      </c>
      <c r="L16" s="98">
        <f t="shared" si="1"/>
        <v>16.666666666666668</v>
      </c>
      <c r="M16" s="97">
        <v>12</v>
      </c>
      <c r="N16" s="98">
        <f t="shared" si="2"/>
        <v>14.285714285714286</v>
      </c>
      <c r="O16" s="97">
        <v>5</v>
      </c>
      <c r="P16" s="98">
        <f t="shared" si="3"/>
        <v>5.9523809523809526</v>
      </c>
      <c r="Q16" s="97">
        <f>I16+K16+M16+O16</f>
        <v>68</v>
      </c>
      <c r="R16" s="98">
        <f t="shared" si="7"/>
        <v>80.952380952380949</v>
      </c>
      <c r="S16" s="97">
        <v>16</v>
      </c>
      <c r="T16" s="98">
        <f t="shared" si="4"/>
        <v>19.047619047619047</v>
      </c>
      <c r="U16" s="97">
        <v>0</v>
      </c>
      <c r="V16" s="98">
        <f t="shared" si="5"/>
        <v>0</v>
      </c>
      <c r="W16" s="97">
        <v>165</v>
      </c>
      <c r="X16" s="97">
        <v>27</v>
      </c>
      <c r="Y16" s="97">
        <f>W16+X16</f>
        <v>192</v>
      </c>
      <c r="Z16" s="97">
        <v>1170</v>
      </c>
      <c r="AA16" s="97">
        <v>1170</v>
      </c>
      <c r="AB16" s="99">
        <f t="shared" si="6"/>
        <v>0</v>
      </c>
    </row>
    <row r="17" spans="1:30" ht="87" thickBot="1">
      <c r="A17" s="102" t="s">
        <v>47</v>
      </c>
      <c r="B17" s="103">
        <f t="shared" ref="B17:I17" si="8">SUM(B12:B16)</f>
        <v>15</v>
      </c>
      <c r="C17" s="103">
        <f>SUM(C12:C16)</f>
        <v>197</v>
      </c>
      <c r="D17" s="103">
        <f t="shared" si="8"/>
        <v>191</v>
      </c>
      <c r="E17" s="103">
        <f t="shared" si="8"/>
        <v>388</v>
      </c>
      <c r="F17" s="103">
        <f t="shared" si="8"/>
        <v>197</v>
      </c>
      <c r="G17" s="103">
        <f t="shared" si="8"/>
        <v>191</v>
      </c>
      <c r="H17" s="103">
        <f t="shared" si="8"/>
        <v>388</v>
      </c>
      <c r="I17" s="104">
        <f t="shared" si="8"/>
        <v>249</v>
      </c>
      <c r="J17" s="105">
        <f t="shared" si="0"/>
        <v>64.175257731958766</v>
      </c>
      <c r="K17" s="104">
        <f>SUM(K12:K16)</f>
        <v>63</v>
      </c>
      <c r="L17" s="105">
        <f t="shared" si="1"/>
        <v>16.237113402061855</v>
      </c>
      <c r="M17" s="104">
        <f>SUM(M12:M16)</f>
        <v>44</v>
      </c>
      <c r="N17" s="105">
        <f t="shared" si="2"/>
        <v>11.340206185567011</v>
      </c>
      <c r="O17" s="104">
        <f>SUM(O12:O16)</f>
        <v>12</v>
      </c>
      <c r="P17" s="105">
        <f t="shared" si="3"/>
        <v>3.0927835051546393</v>
      </c>
      <c r="Q17" s="104">
        <f>SUM(Q12:Q16)</f>
        <v>368</v>
      </c>
      <c r="R17" s="105">
        <f t="shared" si="7"/>
        <v>94.845360824742272</v>
      </c>
      <c r="S17" s="104">
        <f>SUM(S12:S16)</f>
        <v>20</v>
      </c>
      <c r="T17" s="105">
        <f t="shared" si="4"/>
        <v>5.1546391752577323</v>
      </c>
      <c r="U17" s="103">
        <f>SUM(U12:U16)</f>
        <v>0</v>
      </c>
      <c r="V17" s="105">
        <f t="shared" si="5"/>
        <v>0</v>
      </c>
      <c r="W17" s="103">
        <f>SUM(W12:W16)</f>
        <v>766</v>
      </c>
      <c r="X17" s="103">
        <f>SUM(X12:X16)</f>
        <v>210</v>
      </c>
      <c r="Y17" s="103">
        <f>SUM(Y12:Y16)</f>
        <v>976</v>
      </c>
      <c r="Z17" s="103">
        <f>SUM(Z12:Z16)</f>
        <v>5256</v>
      </c>
      <c r="AA17" s="103">
        <f>SUM(AA12:AA16)</f>
        <v>5248</v>
      </c>
      <c r="AB17" s="102">
        <v>4.2699999999999996</v>
      </c>
    </row>
    <row r="20" spans="1:30">
      <c r="AD20" s="106">
        <v>41644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6-9</vt:lpstr>
      <vt:lpstr>1-5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ARBIJONI</dc:creator>
  <cp:lastModifiedBy>ARBIJONI</cp:lastModifiedBy>
  <dcterms:created xsi:type="dcterms:W3CDTF">2014-01-01T15:43:13Z</dcterms:created>
  <dcterms:modified xsi:type="dcterms:W3CDTF">2014-01-01T16:01:28Z</dcterms:modified>
</cp:coreProperties>
</file>